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<sst xmlns="http://schemas.openxmlformats.org/spreadsheetml/2006/main" count="269">
  <si>
    <t>序号</t>
  </si>
  <si>
    <t>用人单位</t>
  </si>
  <si>
    <t>岗位
代码</t>
  </si>
  <si>
    <t>准考证号</t>
  </si>
  <si>
    <t>姓名</t>
  </si>
  <si>
    <t>性别</t>
  </si>
  <si>
    <t>出生
年月</t>
  </si>
  <si>
    <t>学历</t>
  </si>
  <si>
    <t>学位</t>
  </si>
  <si>
    <t>毕业院校</t>
  </si>
  <si>
    <t>工作单位</t>
  </si>
  <si>
    <t>体检考察结果</t>
  </si>
  <si>
    <t>市委宣传部</t>
  </si>
  <si>
    <t xml:space="preserve">030001 </t>
  </si>
  <si>
    <t>1703013327</t>
  </si>
  <si>
    <t>刘奇</t>
  </si>
  <si>
    <t>女</t>
  </si>
  <si>
    <t>研究生</t>
  </si>
  <si>
    <t>硕士</t>
  </si>
  <si>
    <t>浙江大学</t>
  </si>
  <si>
    <t>涡阳县青疃镇人民政府</t>
  </si>
  <si>
    <t>合格</t>
  </si>
  <si>
    <t>1703013312</t>
  </si>
  <si>
    <t>黄建华</t>
  </si>
  <si>
    <t>男</t>
  </si>
  <si>
    <t>1991.08</t>
  </si>
  <si>
    <t>本科</t>
  </si>
  <si>
    <t>学士</t>
  </si>
  <si>
    <t>山东政法学院</t>
  </si>
  <si>
    <t>谯城区司法局大杨司法所</t>
  </si>
  <si>
    <t>亳州市工商局</t>
  </si>
  <si>
    <t xml:space="preserve">030002 </t>
  </si>
  <si>
    <t>1703013520</t>
  </si>
  <si>
    <t>张彪</t>
  </si>
  <si>
    <t>1991.06</t>
  </si>
  <si>
    <t>铜陵学院</t>
  </si>
  <si>
    <t>谯城区双沟镇人民政府</t>
  </si>
  <si>
    <t>亳州市工商局市场规范管理局</t>
  </si>
  <si>
    <t xml:space="preserve">030004 </t>
  </si>
  <si>
    <t>1703013805</t>
  </si>
  <si>
    <t>郁成凯</t>
  </si>
  <si>
    <t>1988.11</t>
  </si>
  <si>
    <t>北京林业大学</t>
  </si>
  <si>
    <t>谯城区市场监督管理局</t>
  </si>
  <si>
    <t>1703013630</t>
  </si>
  <si>
    <t>卢文鹏</t>
  </si>
  <si>
    <t>1987.12</t>
  </si>
  <si>
    <t>淮南师范学院</t>
  </si>
  <si>
    <t>亳州市供销合作社</t>
  </si>
  <si>
    <t xml:space="preserve">030006 </t>
  </si>
  <si>
    <t>1703013827</t>
  </si>
  <si>
    <t>牛园园</t>
  </si>
  <si>
    <t>1987.08</t>
  </si>
  <si>
    <t>安徽师范大学</t>
  </si>
  <si>
    <t>汤陵街道办事处</t>
  </si>
  <si>
    <t xml:space="preserve">030007 </t>
  </si>
  <si>
    <t>1703013915</t>
  </si>
  <si>
    <t>芮灿</t>
  </si>
  <si>
    <t>1988.02</t>
  </si>
  <si>
    <t xml:space="preserve"> </t>
  </si>
  <si>
    <t>中央广播电视大学</t>
  </si>
  <si>
    <t>涡阳县临湖镇人民政府</t>
  </si>
  <si>
    <t>亳州市红十字会办公室</t>
  </si>
  <si>
    <t xml:space="preserve">030008 </t>
  </si>
  <si>
    <t>1703014008</t>
  </si>
  <si>
    <t>张入月</t>
  </si>
  <si>
    <t>1992.03</t>
  </si>
  <si>
    <t>滁州学院</t>
  </si>
  <si>
    <t>涡阳县丹城镇政府</t>
  </si>
  <si>
    <t>亳州市教育科学研究所</t>
  </si>
  <si>
    <t>030013</t>
  </si>
  <si>
    <t>1703012106</t>
  </si>
  <si>
    <t>潘晓亮</t>
  </si>
  <si>
    <t>亳州市公共资源交易中心</t>
  </si>
  <si>
    <t xml:space="preserve">030014 </t>
  </si>
  <si>
    <t>1703012302</t>
  </si>
  <si>
    <t>顾婷婷</t>
  </si>
  <si>
    <t>1987.8</t>
  </si>
  <si>
    <t>华中农业大学</t>
  </si>
  <si>
    <t>亳州经济开发区投资促进局</t>
  </si>
  <si>
    <t>亳州市河道管理局</t>
  </si>
  <si>
    <t xml:space="preserve">030017 </t>
  </si>
  <si>
    <t>1703012324</t>
  </si>
  <si>
    <t>张淮阳</t>
  </si>
  <si>
    <t>成都理工大学</t>
  </si>
  <si>
    <t>涡阳县公共资源交易中心</t>
  </si>
  <si>
    <t>亳州市委党校</t>
  </si>
  <si>
    <t>030019</t>
  </si>
  <si>
    <t>1703012109</t>
  </si>
  <si>
    <t>张鑫</t>
  </si>
  <si>
    <t>省利辛县第一中学</t>
  </si>
  <si>
    <t xml:space="preserve"> 合格 </t>
  </si>
  <si>
    <t>030020</t>
  </si>
  <si>
    <t>1703012110</t>
  </si>
  <si>
    <t>王虹</t>
  </si>
  <si>
    <t>谯城区文化体育旅游局</t>
  </si>
  <si>
    <t>亳州市全民健身指导中心</t>
  </si>
  <si>
    <t xml:space="preserve">030021 </t>
  </si>
  <si>
    <t>1703012408</t>
  </si>
  <si>
    <t>刘杰</t>
  </si>
  <si>
    <t>1988.12</t>
  </si>
  <si>
    <t>安徽省委党校</t>
  </si>
  <si>
    <t>中共利辛县委党校</t>
  </si>
  <si>
    <t>1703012413</t>
  </si>
  <si>
    <t>庄岩岩</t>
  </si>
  <si>
    <t>1986.12</t>
  </si>
  <si>
    <t>阜阳师范学院</t>
  </si>
  <si>
    <t>谯东镇政府</t>
  </si>
  <si>
    <t>亳州市农业技术推广中心</t>
  </si>
  <si>
    <t xml:space="preserve">030023 </t>
  </si>
  <si>
    <t>1703012418</t>
  </si>
  <si>
    <t>李梦娜</t>
  </si>
  <si>
    <t>1993.04</t>
  </si>
  <si>
    <t>华南农业大学</t>
  </si>
  <si>
    <t>涡阳县城西街道办事处</t>
  </si>
  <si>
    <t xml:space="preserve"> 亳州市食品药品稽查支队</t>
  </si>
  <si>
    <t xml:space="preserve">030025 </t>
  </si>
  <si>
    <t>1703012426</t>
  </si>
  <si>
    <t>宫阿敏</t>
  </si>
  <si>
    <t>1990.01</t>
  </si>
  <si>
    <t>安徽科技学院</t>
  </si>
  <si>
    <t>蒙城县农业委员会</t>
  </si>
  <si>
    <t xml:space="preserve">030026 </t>
  </si>
  <si>
    <t>1703012508</t>
  </si>
  <si>
    <t>于畅</t>
  </si>
  <si>
    <t>1993.5</t>
  </si>
  <si>
    <t>蚌埠医学院</t>
  </si>
  <si>
    <t xml:space="preserve">030027 </t>
  </si>
  <si>
    <t>1703012512</t>
  </si>
  <si>
    <t>王亚飞</t>
  </si>
  <si>
    <t>1989.11</t>
  </si>
  <si>
    <t>安徽建筑大学</t>
  </si>
  <si>
    <t>涡阳经开区管委会</t>
  </si>
  <si>
    <t>亳州市城管督察支队</t>
  </si>
  <si>
    <t xml:space="preserve">030032 </t>
  </si>
  <si>
    <t>1703012521</t>
  </si>
  <si>
    <t>彭骐峰</t>
  </si>
  <si>
    <t>1986.02</t>
  </si>
  <si>
    <t>安徽农业大学</t>
  </si>
  <si>
    <t>谯城区十河镇政府</t>
  </si>
  <si>
    <t xml:space="preserve">030035 </t>
  </si>
  <si>
    <t>1703012602</t>
  </si>
  <si>
    <t>李国强</t>
  </si>
  <si>
    <t>1989.06</t>
  </si>
  <si>
    <t>安徽财经大学</t>
  </si>
  <si>
    <t>谯城区财政局</t>
  </si>
  <si>
    <t>亳州市城管执法局直属分局（亳州经开区城管执法局）及所属4个行政执法大队</t>
  </si>
  <si>
    <t xml:space="preserve">030036 </t>
  </si>
  <si>
    <t>1703012710</t>
  </si>
  <si>
    <t>张红</t>
  </si>
  <si>
    <t>1989.10</t>
  </si>
  <si>
    <t>安徽工程大学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</si>
  <si>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</si>
  <si>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1703012622</t>
  </si>
  <si>
    <t>秦雪山</t>
  </si>
  <si>
    <t>1987.04</t>
  </si>
  <si>
    <t>安徽农业大学纺织工程与艺术学院</t>
  </si>
  <si>
    <t>涡阳县陈大学区中心校</t>
  </si>
  <si>
    <t>亳州市职业健康监督管理所</t>
  </si>
  <si>
    <t xml:space="preserve">030038 </t>
  </si>
  <si>
    <t>1703012722</t>
  </si>
  <si>
    <t>徐雪梅</t>
  </si>
  <si>
    <t>1987.05</t>
  </si>
  <si>
    <t>阜阳师范学院信息工程学院</t>
  </si>
  <si>
    <t>谯城区人力资源和社会保障局</t>
  </si>
  <si>
    <t xml:space="preserve">030039 </t>
  </si>
  <si>
    <t>1703012725</t>
  </si>
  <si>
    <t>杨帅</t>
  </si>
  <si>
    <t>涡阳县义门镇人民政府</t>
  </si>
  <si>
    <t>亳州市教师进修学校</t>
  </si>
  <si>
    <t>030040</t>
  </si>
  <si>
    <t>1703012116</t>
  </si>
  <si>
    <t>怀蓓蕾</t>
  </si>
  <si>
    <t>1703012114</t>
  </si>
  <si>
    <t>郭敏</t>
  </si>
  <si>
    <t>1703012113</t>
  </si>
  <si>
    <t>高燕</t>
  </si>
  <si>
    <t>030041</t>
  </si>
  <si>
    <t>1703012201</t>
  </si>
  <si>
    <t>李宣</t>
  </si>
  <si>
    <t>030043</t>
  </si>
  <si>
    <t>1703012211</t>
  </si>
  <si>
    <t>董娟</t>
  </si>
  <si>
    <t>1703012225</t>
  </si>
  <si>
    <t>张迪</t>
  </si>
  <si>
    <t>亳州市环境监察支队</t>
  </si>
  <si>
    <t xml:space="preserve">030046 </t>
  </si>
  <si>
    <t>1703012819</t>
  </si>
  <si>
    <t>王力</t>
  </si>
  <si>
    <t>利辛县农业综合开发办公室</t>
  </si>
  <si>
    <t>亳州市精神病人福利中心</t>
  </si>
  <si>
    <t xml:space="preserve">030048 </t>
  </si>
  <si>
    <t>1703012925</t>
  </si>
  <si>
    <t>袁明</t>
  </si>
  <si>
    <t>亳州广播电视大学</t>
  </si>
  <si>
    <t>利辛县文化体育旅游局</t>
  </si>
  <si>
    <t>1703012911</t>
  </si>
  <si>
    <t>路云鹤</t>
  </si>
  <si>
    <t>1988.07</t>
  </si>
  <si>
    <t>安徽师范大学皖江学院</t>
  </si>
  <si>
    <t>亳州市地方海事局直属海事处</t>
  </si>
  <si>
    <t xml:space="preserve">030051 </t>
  </si>
  <si>
    <t>1703013017</t>
  </si>
  <si>
    <t>李永清</t>
  </si>
  <si>
    <t>西南政法大学</t>
  </si>
  <si>
    <t>涡阳县交通运输局</t>
  </si>
  <si>
    <t>1703013114</t>
  </si>
  <si>
    <t>杨利</t>
  </si>
  <si>
    <t>淮北师范大学</t>
  </si>
  <si>
    <t>亳州经济开发区第二管理区</t>
  </si>
  <si>
    <t>1703013110</t>
  </si>
  <si>
    <t>徐露</t>
  </si>
  <si>
    <t>1986.8</t>
  </si>
  <si>
    <t>涡阳县国土资源局义门中心所</t>
  </si>
  <si>
    <t>涡阳县地方海事处</t>
  </si>
  <si>
    <t xml:space="preserve">030052 </t>
  </si>
  <si>
    <t>1703013202</t>
  </si>
  <si>
    <t>罗栋栋</t>
  </si>
  <si>
    <t>专科</t>
  </si>
  <si>
    <t>安徽交通职业技术学院</t>
  </si>
  <si>
    <t>蒙城县交通基本建设工程质量监督站</t>
  </si>
  <si>
    <t>1703013126</t>
  </si>
  <si>
    <t>李辰</t>
  </si>
  <si>
    <t>1988.09</t>
  </si>
  <si>
    <t>安徽农业大学经济技术学院</t>
  </si>
  <si>
    <t>涡阳楚中学区</t>
  </si>
  <si>
    <t>亳州市公积金管理中心</t>
  </si>
  <si>
    <t xml:space="preserve">030053 </t>
  </si>
  <si>
    <t>1703013222</t>
  </si>
  <si>
    <t>张雨露</t>
  </si>
  <si>
    <t>1990.04</t>
  </si>
  <si>
    <t>涡阳县公安局</t>
  </si>
  <si>
    <t>1703012820</t>
  </si>
  <si>
    <t>1990.08</t>
  </si>
  <si>
    <t>涡阳县店集镇人民政府</t>
  </si>
  <si>
    <t>不合格</t>
  </si>
  <si>
    <t xml:space="preserve">030047 </t>
  </si>
  <si>
    <t>1703012824</t>
  </si>
  <si>
    <t>淮北职业技术学院</t>
  </si>
  <si>
    <t>谯城区观堂镇中心卫生院</t>
  </si>
  <si>
    <t>1703012902</t>
  </si>
  <si>
    <t>利辛县城关学区中心小学</t>
  </si>
  <si>
    <t>1703012708</t>
  </si>
  <si>
    <t>1988.04</t>
  </si>
  <si>
    <t>池州学院</t>
  </si>
  <si>
    <t>涡阳县政办所属事业单位（涡阳县信息局）</t>
  </si>
  <si>
    <t>放弃</t>
  </si>
  <si>
    <t>1703012616</t>
  </si>
  <si>
    <t>1986.10</t>
  </si>
  <si>
    <t>谯城区农业委员会</t>
  </si>
  <si>
    <t>1703013115</t>
  </si>
  <si>
    <t>1985.02</t>
  </si>
  <si>
    <t>山东科技大学</t>
  </si>
  <si>
    <t>涡阳县督查中心</t>
  </si>
  <si>
    <t>1703013020</t>
  </si>
  <si>
    <t>1988.01</t>
  </si>
  <si>
    <t>北京语言大学</t>
  </si>
  <si>
    <t>利辛县人社局</t>
  </si>
  <si>
    <t>亳州市工商局经济开发区分局</t>
  </si>
  <si>
    <t xml:space="preserve">030003 </t>
  </si>
  <si>
    <t>1703013527</t>
  </si>
  <si>
    <t>1990.11</t>
  </si>
  <si>
    <t>大学</t>
  </si>
  <si>
    <t>山东师范大学</t>
  </si>
  <si>
    <t>谯城区编办</t>
  </si>
  <si>
    <t>1703012927</t>
  </si>
  <si>
    <t>1991.02</t>
  </si>
  <si>
    <t>淮北师范大学信息学院</t>
  </si>
  <si>
    <t>谯城区张店乡人民政府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</si>
</sst>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O7" sqref="O7"/>
    </sheetView>
  </sheetViews>
  <sheetFormatPr defaultColWidth="9" defaultRowHeight="13.5"/>
  <cols>
    <col min="1" max="1" width="4.875" style="1" customWidth="1"/>
    <col min="2" max="2" width="25.375" style="1" customWidth="1"/>
    <col min="3" max="3" width="5.125" style="1" customWidth="1"/>
    <col min="4" max="4" width="8.125" style="1" customWidth="1"/>
    <col min="5" max="5" width="5.125" style="1" customWidth="1"/>
    <col min="6" max="6" width="4.875" style="1" customWidth="1"/>
    <col min="7" max="7" width="6.625" style="1" customWidth="1"/>
    <col min="8" max="8" width="5.125" style="1" customWidth="1"/>
    <col min="9" max="9" width="4.875" style="1" customWidth="1"/>
    <col min="10" max="10" width="20.125" style="1" customWidth="1"/>
    <col min="11" max="11" width="25.375" style="1" customWidth="1"/>
    <col min="12" max="12" width="7" style="1" customWidth="1"/>
    <col min="13" max="16384" width="9" style="1"/>
  </cols>
  <sheetData>
    <row r="1" ht="27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2.5" spans="1:12">
      <c r="A2" s="3">
        <v>1</v>
      </c>
      <c r="B2" s="4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1989.09</v>
      </c>
      <c r="H2" s="3" t="s">
        <v>17</v>
      </c>
      <c r="I2" s="3" t="s">
        <v>18</v>
      </c>
      <c r="J2" s="4" t="s">
        <v>19</v>
      </c>
      <c r="K2" s="4" t="s">
        <v>20</v>
      </c>
      <c r="L2" s="3" t="s">
        <v>21</v>
      </c>
    </row>
    <row r="3" ht="33.75" spans="1:12">
      <c r="A3" s="3">
        <v>2</v>
      </c>
      <c r="B3" s="4" t="s">
        <v>12</v>
      </c>
      <c r="C3" s="3" t="s">
        <v>13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4" t="s">
        <v>28</v>
      </c>
      <c r="K3" s="4" t="s">
        <v>29</v>
      </c>
      <c r="L3" s="3" t="s">
        <v>21</v>
      </c>
    </row>
    <row r="4" ht="22.5" spans="1:12">
      <c r="A4" s="3">
        <v>3</v>
      </c>
      <c r="B4" s="4" t="s">
        <v>30</v>
      </c>
      <c r="C4" s="3" t="s">
        <v>31</v>
      </c>
      <c r="D4" s="3" t="s">
        <v>32</v>
      </c>
      <c r="E4" s="3" t="s">
        <v>33</v>
      </c>
      <c r="F4" s="3" t="s">
        <v>24</v>
      </c>
      <c r="G4" s="3" t="s">
        <v>34</v>
      </c>
      <c r="H4" s="3" t="s">
        <v>26</v>
      </c>
      <c r="I4" s="3" t="s">
        <v>27</v>
      </c>
      <c r="J4" s="4" t="s">
        <v>35</v>
      </c>
      <c r="K4" s="4" t="s">
        <v>36</v>
      </c>
      <c r="L4" s="3" t="s">
        <v>21</v>
      </c>
    </row>
    <row r="5" ht="33.75" spans="1:12">
      <c r="A5" s="3">
        <v>4</v>
      </c>
      <c r="B5" s="4" t="s">
        <v>37</v>
      </c>
      <c r="C5" s="3" t="s">
        <v>38</v>
      </c>
      <c r="D5" s="3" t="s">
        <v>39</v>
      </c>
      <c r="E5" s="3" t="s">
        <v>40</v>
      </c>
      <c r="F5" s="3" t="s">
        <v>24</v>
      </c>
      <c r="G5" s="3" t="s">
        <v>41</v>
      </c>
      <c r="H5" s="3" t="s">
        <v>26</v>
      </c>
      <c r="I5" s="3" t="s">
        <v>27</v>
      </c>
      <c r="J5" s="4" t="s">
        <v>42</v>
      </c>
      <c r="K5" s="4" t="s">
        <v>43</v>
      </c>
      <c r="L5" s="3" t="s">
        <v>21</v>
      </c>
    </row>
    <row r="6" ht="33.75" spans="1:12">
      <c r="A6" s="3">
        <v>5</v>
      </c>
      <c r="B6" s="4" t="s">
        <v>37</v>
      </c>
      <c r="C6" s="3" t="s">
        <v>38</v>
      </c>
      <c r="D6" s="3" t="s">
        <v>44</v>
      </c>
      <c r="E6" s="3" t="s">
        <v>45</v>
      </c>
      <c r="F6" s="3" t="s">
        <v>24</v>
      </c>
      <c r="G6" s="3" t="s">
        <v>46</v>
      </c>
      <c r="H6" s="3" t="s">
        <v>26</v>
      </c>
      <c r="I6" s="3" t="s">
        <v>27</v>
      </c>
      <c r="J6" s="4" t="s">
        <v>47</v>
      </c>
      <c r="K6" s="4" t="s">
        <v>43</v>
      </c>
      <c r="L6" s="3" t="s">
        <v>21</v>
      </c>
    </row>
    <row r="7" ht="22.5" spans="1:12">
      <c r="A7" s="3">
        <v>6</v>
      </c>
      <c r="B7" s="4" t="s">
        <v>48</v>
      </c>
      <c r="C7" s="3" t="s">
        <v>49</v>
      </c>
      <c r="D7" s="3" t="s">
        <v>50</v>
      </c>
      <c r="E7" s="3" t="s">
        <v>51</v>
      </c>
      <c r="F7" s="3" t="s">
        <v>16</v>
      </c>
      <c r="G7" s="3" t="s">
        <v>52</v>
      </c>
      <c r="H7" s="3" t="s">
        <v>26</v>
      </c>
      <c r="I7" s="3" t="s">
        <v>27</v>
      </c>
      <c r="J7" s="4" t="s">
        <v>53</v>
      </c>
      <c r="K7" s="4" t="s">
        <v>54</v>
      </c>
      <c r="L7" s="3" t="s">
        <v>21</v>
      </c>
    </row>
    <row r="8" ht="22.5" spans="1:12">
      <c r="A8" s="3">
        <v>7</v>
      </c>
      <c r="B8" s="4" t="s">
        <v>48</v>
      </c>
      <c r="C8" s="3" t="s">
        <v>55</v>
      </c>
      <c r="D8" s="3" t="s">
        <v>56</v>
      </c>
      <c r="E8" s="3" t="s">
        <v>57</v>
      </c>
      <c r="F8" s="3" t="s">
        <v>24</v>
      </c>
      <c r="G8" s="3" t="s">
        <v>58</v>
      </c>
      <c r="H8" s="3" t="s">
        <v>26</v>
      </c>
      <c r="I8" s="3" t="s">
        <v>59</v>
      </c>
      <c r="J8" s="4" t="s">
        <v>60</v>
      </c>
      <c r="K8" s="4" t="s">
        <v>61</v>
      </c>
      <c r="L8" s="3" t="s">
        <v>21</v>
      </c>
    </row>
    <row r="9" ht="22.5" spans="1:12">
      <c r="A9" s="3">
        <v>8</v>
      </c>
      <c r="B9" s="4" t="s">
        <v>62</v>
      </c>
      <c r="C9" s="3" t="s">
        <v>63</v>
      </c>
      <c r="D9" s="3" t="s">
        <v>64</v>
      </c>
      <c r="E9" s="3" t="s">
        <v>65</v>
      </c>
      <c r="F9" s="3" t="s">
        <v>16</v>
      </c>
      <c r="G9" s="3" t="s">
        <v>66</v>
      </c>
      <c r="H9" s="3" t="s">
        <v>26</v>
      </c>
      <c r="I9" s="3" t="s">
        <v>27</v>
      </c>
      <c r="J9" s="4" t="s">
        <v>67</v>
      </c>
      <c r="K9" s="4" t="s">
        <v>68</v>
      </c>
      <c r="L9" s="3" t="s">
        <v>21</v>
      </c>
    </row>
    <row r="10" ht="22.5" spans="1:12">
      <c r="A10" s="3">
        <v>9</v>
      </c>
      <c r="B10" s="4" t="s">
        <v>69</v>
      </c>
      <c r="C10" s="6" t="s">
        <v>70</v>
      </c>
      <c r="D10" s="3" t="s">
        <v>71</v>
      </c>
      <c r="E10" s="3" t="s">
        <v>72</v>
      </c>
      <c r="F10" s="3" t="s">
        <v>24</v>
      </c>
      <c r="G10" s="3" t="str">
        <f>"1983.10"</f>
        <v>1983.10</v>
      </c>
      <c r="H10" s="3" t="str">
        <f>"本科"</f>
        <v>本科</v>
      </c>
      <c r="I10" s="3" t="s">
        <v>59</v>
      </c>
      <c r="J10" s="4" t="str">
        <f>"淮南师范学院"</f>
        <v>淮南师范学院</v>
      </c>
      <c r="K10" s="4" t="str">
        <f>"涡阳第三中学"</f>
        <v>涡阳第三中学</v>
      </c>
      <c r="L10" s="3" t="s">
        <v>21</v>
      </c>
    </row>
    <row r="11" ht="33.75" spans="1:12">
      <c r="A11" s="3">
        <v>10</v>
      </c>
      <c r="B11" s="4" t="s">
        <v>73</v>
      </c>
      <c r="C11" s="3" t="s">
        <v>74</v>
      </c>
      <c r="D11" s="3" t="s">
        <v>75</v>
      </c>
      <c r="E11" s="3" t="s">
        <v>76</v>
      </c>
      <c r="F11" s="3" t="s">
        <v>16</v>
      </c>
      <c r="G11" s="3" t="s">
        <v>77</v>
      </c>
      <c r="H11" s="3" t="s">
        <v>26</v>
      </c>
      <c r="I11" s="3" t="s">
        <v>27</v>
      </c>
      <c r="J11" s="4" t="s">
        <v>78</v>
      </c>
      <c r="K11" s="4" t="s">
        <v>79</v>
      </c>
      <c r="L11" s="3" t="s">
        <v>21</v>
      </c>
    </row>
    <row r="12" ht="33.75" spans="1:12">
      <c r="A12" s="3">
        <v>11</v>
      </c>
      <c r="B12" s="4" t="s">
        <v>80</v>
      </c>
      <c r="C12" s="3" t="s">
        <v>81</v>
      </c>
      <c r="D12" s="3" t="s">
        <v>82</v>
      </c>
      <c r="E12" s="3" t="s">
        <v>83</v>
      </c>
      <c r="F12" s="3" t="s">
        <v>24</v>
      </c>
      <c r="G12" s="3" t="s">
        <v>46</v>
      </c>
      <c r="H12" s="3" t="s">
        <v>26</v>
      </c>
      <c r="I12" s="3" t="s">
        <v>27</v>
      </c>
      <c r="J12" s="4" t="s">
        <v>84</v>
      </c>
      <c r="K12" s="4" t="s">
        <v>85</v>
      </c>
      <c r="L12" s="3" t="s">
        <v>21</v>
      </c>
    </row>
    <row r="13" ht="22.5" spans="1:12">
      <c r="A13" s="3">
        <v>12</v>
      </c>
      <c r="B13" s="4" t="s">
        <v>86</v>
      </c>
      <c r="C13" s="6" t="s">
        <v>87</v>
      </c>
      <c r="D13" s="3" t="s">
        <v>88</v>
      </c>
      <c r="E13" s="3" t="s">
        <v>89</v>
      </c>
      <c r="F13" s="3" t="s">
        <v>24</v>
      </c>
      <c r="G13" s="3" t="str">
        <f>"1983.01"</f>
        <v>1983.01</v>
      </c>
      <c r="H13" s="3" t="str">
        <f>"研究生"</f>
        <v>研究生</v>
      </c>
      <c r="I13" s="3" t="str">
        <f>"硕士"</f>
        <v>硕士</v>
      </c>
      <c r="J13" s="4" t="str">
        <f>"苏州大学"</f>
        <v>苏州大学</v>
      </c>
      <c r="K13" s="4" t="s">
        <v>90</v>
      </c>
      <c r="L13" s="3" t="s">
        <v>91</v>
      </c>
    </row>
    <row r="14" ht="22.5" spans="1:12">
      <c r="A14" s="3">
        <v>13</v>
      </c>
      <c r="B14" s="4" t="s">
        <v>86</v>
      </c>
      <c r="C14" s="6" t="s">
        <v>92</v>
      </c>
      <c r="D14" s="3" t="s">
        <v>93</v>
      </c>
      <c r="E14" s="3" t="s">
        <v>94</v>
      </c>
      <c r="F14" s="3" t="str">
        <f>"女"</f>
        <v>女</v>
      </c>
      <c r="G14" s="3" t="str">
        <f>"1986.6"</f>
        <v>1986.6</v>
      </c>
      <c r="H14" s="3" t="str">
        <f>"研究生"</f>
        <v>研究生</v>
      </c>
      <c r="I14" s="3" t="str">
        <f>"硕士"</f>
        <v>硕士</v>
      </c>
      <c r="J14" s="4" t="str">
        <f>"安徽财经大学"</f>
        <v>安徽财经大学</v>
      </c>
      <c r="K14" s="4" t="s">
        <v>95</v>
      </c>
      <c r="L14" s="3" t="s">
        <v>91</v>
      </c>
    </row>
    <row r="15" ht="33.75" spans="1:12">
      <c r="A15" s="3">
        <v>14</v>
      </c>
      <c r="B15" s="4" t="s">
        <v>96</v>
      </c>
      <c r="C15" s="3" t="s">
        <v>97</v>
      </c>
      <c r="D15" s="3" t="s">
        <v>98</v>
      </c>
      <c r="E15" s="3" t="s">
        <v>99</v>
      </c>
      <c r="F15" s="3" t="s">
        <v>24</v>
      </c>
      <c r="G15" s="3" t="s">
        <v>100</v>
      </c>
      <c r="H15" s="3" t="s">
        <v>17</v>
      </c>
      <c r="I15" s="3" t="s">
        <v>27</v>
      </c>
      <c r="J15" s="4" t="s">
        <v>101</v>
      </c>
      <c r="K15" s="4" t="s">
        <v>102</v>
      </c>
      <c r="L15" s="3" t="s">
        <v>91</v>
      </c>
    </row>
    <row r="16" ht="33.75" spans="1:12">
      <c r="A16" s="3">
        <v>15</v>
      </c>
      <c r="B16" s="4" t="s">
        <v>96</v>
      </c>
      <c r="C16" s="3" t="s">
        <v>97</v>
      </c>
      <c r="D16" s="3" t="s">
        <v>103</v>
      </c>
      <c r="E16" s="3" t="s">
        <v>104</v>
      </c>
      <c r="F16" s="3" t="s">
        <v>16</v>
      </c>
      <c r="G16" s="3" t="s">
        <v>105</v>
      </c>
      <c r="H16" s="3" t="s">
        <v>26</v>
      </c>
      <c r="I16" s="3" t="s">
        <v>27</v>
      </c>
      <c r="J16" s="4" t="s">
        <v>106</v>
      </c>
      <c r="K16" s="4" t="s">
        <v>107</v>
      </c>
      <c r="L16" s="3" t="s">
        <v>91</v>
      </c>
    </row>
    <row r="17" ht="33.75" spans="1:12">
      <c r="A17" s="3">
        <v>16</v>
      </c>
      <c r="B17" s="4" t="s">
        <v>108</v>
      </c>
      <c r="C17" s="3" t="s">
        <v>109</v>
      </c>
      <c r="D17" s="3" t="s">
        <v>110</v>
      </c>
      <c r="E17" s="3" t="s">
        <v>111</v>
      </c>
      <c r="F17" s="3" t="s">
        <v>16</v>
      </c>
      <c r="G17" s="3" t="s">
        <v>112</v>
      </c>
      <c r="H17" s="3" t="s">
        <v>26</v>
      </c>
      <c r="I17" s="3" t="s">
        <v>27</v>
      </c>
      <c r="J17" s="4" t="s">
        <v>113</v>
      </c>
      <c r="K17" s="4" t="s">
        <v>114</v>
      </c>
      <c r="L17" s="3" t="s">
        <v>21</v>
      </c>
    </row>
    <row r="18" ht="33.75" spans="1:12">
      <c r="A18" s="3">
        <v>17</v>
      </c>
      <c r="B18" s="4" t="s">
        <v>115</v>
      </c>
      <c r="C18" s="3" t="s">
        <v>116</v>
      </c>
      <c r="D18" s="3" t="s">
        <v>117</v>
      </c>
      <c r="E18" s="3" t="s">
        <v>118</v>
      </c>
      <c r="F18" s="3" t="s">
        <v>16</v>
      </c>
      <c r="G18" s="3" t="s">
        <v>119</v>
      </c>
      <c r="H18" s="3" t="s">
        <v>26</v>
      </c>
      <c r="I18" s="3" t="s">
        <v>27</v>
      </c>
      <c r="J18" s="4" t="s">
        <v>120</v>
      </c>
      <c r="K18" s="4" t="s">
        <v>121</v>
      </c>
      <c r="L18" s="3" t="s">
        <v>21</v>
      </c>
    </row>
    <row r="19" ht="33.75" spans="1:12">
      <c r="A19" s="3">
        <v>18</v>
      </c>
      <c r="B19" s="4" t="s">
        <v>115</v>
      </c>
      <c r="C19" s="3" t="s">
        <v>122</v>
      </c>
      <c r="D19" s="3" t="s">
        <v>123</v>
      </c>
      <c r="E19" s="3" t="s">
        <v>124</v>
      </c>
      <c r="F19" s="3" t="s">
        <v>16</v>
      </c>
      <c r="G19" s="3" t="s">
        <v>125</v>
      </c>
      <c r="H19" s="3" t="s">
        <v>26</v>
      </c>
      <c r="I19" s="3" t="s">
        <v>27</v>
      </c>
      <c r="J19" s="4" t="s">
        <v>126</v>
      </c>
      <c r="K19" s="4" t="s">
        <v>68</v>
      </c>
      <c r="L19" s="3" t="s">
        <v>21</v>
      </c>
    </row>
    <row r="20" ht="33.75" spans="1:12">
      <c r="A20" s="3">
        <v>19</v>
      </c>
      <c r="B20" s="4" t="s">
        <v>115</v>
      </c>
      <c r="C20" s="3" t="s">
        <v>127</v>
      </c>
      <c r="D20" s="3" t="s">
        <v>128</v>
      </c>
      <c r="E20" s="3" t="s">
        <v>129</v>
      </c>
      <c r="F20" s="3" t="s">
        <v>24</v>
      </c>
      <c r="G20" s="3" t="s">
        <v>130</v>
      </c>
      <c r="H20" s="3" t="s">
        <v>26</v>
      </c>
      <c r="I20" s="3" t="s">
        <v>27</v>
      </c>
      <c r="J20" s="4" t="s">
        <v>131</v>
      </c>
      <c r="K20" s="4" t="s">
        <v>132</v>
      </c>
      <c r="L20" s="3" t="s">
        <v>21</v>
      </c>
    </row>
    <row r="21" ht="22.5" spans="1:12">
      <c r="A21" s="3">
        <v>20</v>
      </c>
      <c r="B21" s="4" t="s">
        <v>133</v>
      </c>
      <c r="C21" s="3" t="s">
        <v>134</v>
      </c>
      <c r="D21" s="3" t="s">
        <v>135</v>
      </c>
      <c r="E21" s="3" t="s">
        <v>136</v>
      </c>
      <c r="F21" s="3" t="s">
        <v>24</v>
      </c>
      <c r="G21" s="3" t="s">
        <v>137</v>
      </c>
      <c r="H21" s="3" t="s">
        <v>26</v>
      </c>
      <c r="I21" s="3" t="s">
        <v>27</v>
      </c>
      <c r="J21" s="4" t="s">
        <v>138</v>
      </c>
      <c r="K21" s="4" t="s">
        <v>139</v>
      </c>
      <c r="L21" s="3" t="s">
        <v>21</v>
      </c>
    </row>
    <row r="22" ht="22.5" spans="1:12">
      <c r="A22" s="3">
        <v>21</v>
      </c>
      <c r="B22" s="4" t="s">
        <v>133</v>
      </c>
      <c r="C22" s="3" t="s">
        <v>140</v>
      </c>
      <c r="D22" s="3" t="s">
        <v>141</v>
      </c>
      <c r="E22" s="3" t="s">
        <v>142</v>
      </c>
      <c r="F22" s="3" t="s">
        <v>24</v>
      </c>
      <c r="G22" s="3" t="s">
        <v>143</v>
      </c>
      <c r="H22" s="3" t="s">
        <v>26</v>
      </c>
      <c r="I22" s="3" t="s">
        <v>27</v>
      </c>
      <c r="J22" s="4" t="s">
        <v>144</v>
      </c>
      <c r="K22" s="4" t="s">
        <v>145</v>
      </c>
      <c r="L22" s="3" t="s">
        <v>21</v>
      </c>
    </row>
    <row r="23" ht="78.75" spans="1:12">
      <c r="A23" s="3">
        <v>22</v>
      </c>
      <c r="B23" s="4" t="s">
        <v>146</v>
      </c>
      <c r="C23" s="3" t="s">
        <v>147</v>
      </c>
      <c r="D23" s="3" t="s">
        <v>148</v>
      </c>
      <c r="E23" s="3" t="s">
        <v>149</v>
      </c>
      <c r="F23" s="3" t="s">
        <v>24</v>
      </c>
      <c r="G23" s="3" t="s">
        <v>150</v>
      </c>
      <c r="H23" s="3" t="s">
        <v>26</v>
      </c>
      <c r="I23" s="3" t="s">
        <v>27</v>
      </c>
      <c r="J23" s="4" t="s">
        <v>151</v>
      </c>
      <c r="K23" s="4" t="s">
        <v>152</v>
      </c>
      <c r="L23" s="3" t="s">
        <v>21</v>
      </c>
    </row>
    <row r="24" ht="78.75" spans="1:12">
      <c r="A24" s="3">
        <v>23</v>
      </c>
      <c r="B24" s="4" t="s">
        <v>146</v>
      </c>
      <c r="C24" s="3" t="s">
        <v>147</v>
      </c>
      <c r="D24" s="3" t="s">
        <v>153</v>
      </c>
      <c r="E24" s="3" t="s">
        <v>154</v>
      </c>
      <c r="F24" s="3" t="s">
        <v>24</v>
      </c>
      <c r="G24" s="3" t="s">
        <v>155</v>
      </c>
      <c r="H24" s="3" t="s">
        <v>26</v>
      </c>
      <c r="I24" s="3" t="s">
        <v>27</v>
      </c>
      <c r="J24" s="4" t="s">
        <v>156</v>
      </c>
      <c r="K24" s="4" t="s">
        <v>157</v>
      </c>
      <c r="L24" s="3" t="s">
        <v>21</v>
      </c>
    </row>
    <row r="25" ht="33.75" spans="1:12">
      <c r="A25" s="3">
        <v>24</v>
      </c>
      <c r="B25" s="4" t="s">
        <v>158</v>
      </c>
      <c r="C25" s="3" t="s">
        <v>159</v>
      </c>
      <c r="D25" s="3" t="s">
        <v>160</v>
      </c>
      <c r="E25" s="3" t="s">
        <v>161</v>
      </c>
      <c r="F25" s="3" t="s">
        <v>16</v>
      </c>
      <c r="G25" s="3" t="s">
        <v>162</v>
      </c>
      <c r="H25" s="3" t="s">
        <v>26</v>
      </c>
      <c r="I25" s="3" t="s">
        <v>27</v>
      </c>
      <c r="J25" s="4" t="s">
        <v>163</v>
      </c>
      <c r="K25" s="4" t="s">
        <v>164</v>
      </c>
      <c r="L25" s="3" t="s">
        <v>21</v>
      </c>
    </row>
    <row r="26" ht="33.75" spans="1:12">
      <c r="A26" s="3">
        <v>25</v>
      </c>
      <c r="B26" s="4" t="s">
        <v>158</v>
      </c>
      <c r="C26" s="3" t="s">
        <v>165</v>
      </c>
      <c r="D26" s="3" t="s">
        <v>166</v>
      </c>
      <c r="E26" s="3" t="s">
        <v>167</v>
      </c>
      <c r="F26" s="3" t="s">
        <v>24</v>
      </c>
      <c r="G26" s="3" t="s">
        <v>25</v>
      </c>
      <c r="H26" s="3" t="s">
        <v>26</v>
      </c>
      <c r="I26" s="3" t="s">
        <v>27</v>
      </c>
      <c r="J26" s="4" t="s">
        <v>47</v>
      </c>
      <c r="K26" s="4" t="s">
        <v>168</v>
      </c>
      <c r="L26" s="3" t="s">
        <v>21</v>
      </c>
    </row>
    <row r="27" ht="22.5" spans="1:12">
      <c r="A27" s="3">
        <v>26</v>
      </c>
      <c r="B27" s="4" t="s">
        <v>169</v>
      </c>
      <c r="C27" s="6" t="s">
        <v>170</v>
      </c>
      <c r="D27" s="3" t="s">
        <v>171</v>
      </c>
      <c r="E27" s="3" t="s">
        <v>172</v>
      </c>
      <c r="F27" s="3" t="str">
        <f t="shared" ref="F27:F31" si="0">"女"</f>
        <v>女</v>
      </c>
      <c r="G27" s="3" t="str">
        <f>"1988.02"</f>
        <v>1988.02</v>
      </c>
      <c r="H27" s="3" t="s">
        <v>26</v>
      </c>
      <c r="I27" s="3" t="s">
        <v>27</v>
      </c>
      <c r="J27" s="4" t="str">
        <f>"黄山学院"</f>
        <v>黄山学院</v>
      </c>
      <c r="K27" s="4" t="str">
        <f>"张店乡张店小学"</f>
        <v>张店乡张店小学</v>
      </c>
      <c r="L27" s="3" t="s">
        <v>21</v>
      </c>
    </row>
    <row r="28" ht="22.5" spans="1:12">
      <c r="A28" s="3">
        <v>27</v>
      </c>
      <c r="B28" s="4" t="s">
        <v>169</v>
      </c>
      <c r="C28" s="6" t="s">
        <v>170</v>
      </c>
      <c r="D28" s="3" t="s">
        <v>173</v>
      </c>
      <c r="E28" s="3" t="s">
        <v>174</v>
      </c>
      <c r="F28" s="3" t="str">
        <f t="shared" si="0"/>
        <v>女</v>
      </c>
      <c r="G28" s="3" t="str">
        <f>"1988.09"</f>
        <v>1988.09</v>
      </c>
      <c r="H28" s="3" t="s">
        <v>26</v>
      </c>
      <c r="I28" s="3" t="s">
        <v>27</v>
      </c>
      <c r="J28" s="4" t="str">
        <f>"阜阳师范学院"</f>
        <v>阜阳师范学院</v>
      </c>
      <c r="K28" s="4" t="str">
        <f>"亳州市第五完全中学"</f>
        <v>亳州市第五完全中学</v>
      </c>
      <c r="L28" s="3" t="s">
        <v>21</v>
      </c>
    </row>
    <row r="29" ht="22.5" spans="1:12">
      <c r="A29" s="3">
        <v>28</v>
      </c>
      <c r="B29" s="4" t="s">
        <v>169</v>
      </c>
      <c r="C29" s="6" t="s">
        <v>170</v>
      </c>
      <c r="D29" s="3" t="s">
        <v>175</v>
      </c>
      <c r="E29" s="3" t="s">
        <v>176</v>
      </c>
      <c r="F29" s="3" t="str">
        <f t="shared" si="0"/>
        <v>女</v>
      </c>
      <c r="G29" s="3" t="str">
        <f>"1988.05"</f>
        <v>1988.05</v>
      </c>
      <c r="H29" s="3" t="s">
        <v>26</v>
      </c>
      <c r="I29" s="3" t="s">
        <v>27</v>
      </c>
      <c r="J29" s="4" t="str">
        <f>"安庆师范学院"</f>
        <v>安庆师范学院</v>
      </c>
      <c r="K29" s="4" t="str">
        <f>"亳州二中"</f>
        <v>亳州二中</v>
      </c>
      <c r="L29" s="3" t="s">
        <v>21</v>
      </c>
    </row>
    <row r="30" ht="22.5" spans="1:12">
      <c r="A30" s="3">
        <v>29</v>
      </c>
      <c r="B30" s="5" t="s">
        <v>169</v>
      </c>
      <c r="C30" s="6" t="s">
        <v>177</v>
      </c>
      <c r="D30" s="3" t="s">
        <v>178</v>
      </c>
      <c r="E30" s="3" t="s">
        <v>179</v>
      </c>
      <c r="F30" s="3" t="str">
        <f t="shared" si="0"/>
        <v>女</v>
      </c>
      <c r="G30" s="3" t="str">
        <f>"1986.11"</f>
        <v>1986.11</v>
      </c>
      <c r="H30" s="3" t="s">
        <v>26</v>
      </c>
      <c r="I30" s="3" t="str">
        <f>"学士"</f>
        <v>学士</v>
      </c>
      <c r="J30" s="4" t="str">
        <f>"河北师范大学"</f>
        <v>河北师范大学</v>
      </c>
      <c r="K30" s="4" t="str">
        <f>"谯城区教育局"</f>
        <v>谯城区教育局</v>
      </c>
      <c r="L30" s="3" t="s">
        <v>21</v>
      </c>
    </row>
    <row r="31" ht="22.5" spans="1:12">
      <c r="A31" s="3">
        <v>30</v>
      </c>
      <c r="B31" s="4" t="s">
        <v>169</v>
      </c>
      <c r="C31" s="6" t="s">
        <v>180</v>
      </c>
      <c r="D31" s="3" t="s">
        <v>181</v>
      </c>
      <c r="E31" s="3" t="s">
        <v>182</v>
      </c>
      <c r="F31" s="3" t="str">
        <f t="shared" si="0"/>
        <v>女</v>
      </c>
      <c r="G31" s="3" t="str">
        <f>"1989.11"</f>
        <v>1989.11</v>
      </c>
      <c r="H31" s="3" t="str">
        <f>"本科"</f>
        <v>本科</v>
      </c>
      <c r="I31" s="3" t="str">
        <f>"学士"</f>
        <v>学士</v>
      </c>
      <c r="J31" s="4" t="str">
        <f>"合肥师范学院"</f>
        <v>合肥师范学院</v>
      </c>
      <c r="K31" s="4" t="str">
        <f>"沙土镇中心小学"</f>
        <v>沙土镇中心小学</v>
      </c>
      <c r="L31" s="3" t="s">
        <v>21</v>
      </c>
    </row>
    <row r="32" ht="22.5" spans="1:12">
      <c r="A32" s="3">
        <v>31</v>
      </c>
      <c r="B32" s="4" t="s">
        <v>169</v>
      </c>
      <c r="C32" s="6" t="s">
        <v>180</v>
      </c>
      <c r="D32" s="3" t="s">
        <v>183</v>
      </c>
      <c r="E32" s="3" t="s">
        <v>184</v>
      </c>
      <c r="F32" s="3" t="str">
        <f>"男"</f>
        <v>男</v>
      </c>
      <c r="G32" s="3" t="str">
        <f>"1985.11"</f>
        <v>1985.11</v>
      </c>
      <c r="H32" s="3" t="str">
        <f>"本科"</f>
        <v>本科</v>
      </c>
      <c r="I32" s="3" t="s">
        <v>27</v>
      </c>
      <c r="J32" s="4" t="str">
        <f>"安徽师范大学"</f>
        <v>安徽师范大学</v>
      </c>
      <c r="K32" s="4" t="str">
        <f>"亳州市第三中学"</f>
        <v>亳州市第三中学</v>
      </c>
      <c r="L32" s="3" t="s">
        <v>21</v>
      </c>
    </row>
    <row r="33" ht="33.75" spans="1:12">
      <c r="A33" s="3">
        <v>32</v>
      </c>
      <c r="B33" s="4" t="s">
        <v>185</v>
      </c>
      <c r="C33" s="3" t="s">
        <v>186</v>
      </c>
      <c r="D33" s="3" t="s">
        <v>187</v>
      </c>
      <c r="E33" s="3" t="s">
        <v>188</v>
      </c>
      <c r="F33" s="3" t="s">
        <v>24</v>
      </c>
      <c r="G33" s="3" t="s">
        <v>162</v>
      </c>
      <c r="H33" s="3" t="s">
        <v>26</v>
      </c>
      <c r="I33" s="3" t="s">
        <v>27</v>
      </c>
      <c r="J33" s="4" t="s">
        <v>163</v>
      </c>
      <c r="K33" s="4" t="s">
        <v>189</v>
      </c>
      <c r="L33" s="3" t="s">
        <v>21</v>
      </c>
    </row>
    <row r="34" ht="33.75" spans="1:12">
      <c r="A34" s="3">
        <v>33</v>
      </c>
      <c r="B34" s="4" t="s">
        <v>190</v>
      </c>
      <c r="C34" s="3" t="s">
        <v>191</v>
      </c>
      <c r="D34" s="3" t="s">
        <v>192</v>
      </c>
      <c r="E34" s="3" t="s">
        <v>193</v>
      </c>
      <c r="F34" s="3" t="s">
        <v>24</v>
      </c>
      <c r="G34" s="3">
        <v>1991.07</v>
      </c>
      <c r="H34" s="3" t="s">
        <v>26</v>
      </c>
      <c r="I34" s="3" t="s">
        <v>27</v>
      </c>
      <c r="J34" s="4" t="s">
        <v>194</v>
      </c>
      <c r="K34" s="4" t="s">
        <v>195</v>
      </c>
      <c r="L34" s="3" t="s">
        <v>21</v>
      </c>
    </row>
    <row r="35" ht="33.75" spans="1:12">
      <c r="A35" s="3">
        <v>34</v>
      </c>
      <c r="B35" s="4" t="s">
        <v>190</v>
      </c>
      <c r="C35" s="3" t="s">
        <v>191</v>
      </c>
      <c r="D35" s="3" t="s">
        <v>196</v>
      </c>
      <c r="E35" s="3" t="s">
        <v>197</v>
      </c>
      <c r="F35" s="3" t="s">
        <v>24</v>
      </c>
      <c r="G35" s="3" t="s">
        <v>198</v>
      </c>
      <c r="H35" s="3" t="s">
        <v>26</v>
      </c>
      <c r="I35" s="3" t="s">
        <v>27</v>
      </c>
      <c r="J35" s="4" t="s">
        <v>199</v>
      </c>
      <c r="K35" s="4" t="s">
        <v>95</v>
      </c>
      <c r="L35" s="3" t="s">
        <v>21</v>
      </c>
    </row>
    <row r="36" ht="33.75" spans="1:12">
      <c r="A36" s="3">
        <v>35</v>
      </c>
      <c r="B36" s="4" t="s">
        <v>200</v>
      </c>
      <c r="C36" s="3" t="s">
        <v>201</v>
      </c>
      <c r="D36" s="3" t="s">
        <v>202</v>
      </c>
      <c r="E36" s="3" t="s">
        <v>203</v>
      </c>
      <c r="F36" s="3" t="s">
        <v>24</v>
      </c>
      <c r="G36" s="3" t="s">
        <v>77</v>
      </c>
      <c r="H36" s="3" t="s">
        <v>26</v>
      </c>
      <c r="I36" s="3" t="s">
        <v>27</v>
      </c>
      <c r="J36" s="4" t="s">
        <v>204</v>
      </c>
      <c r="K36" s="4" t="s">
        <v>205</v>
      </c>
      <c r="L36" s="3" t="s">
        <v>21</v>
      </c>
    </row>
    <row r="37" ht="33.75" spans="1:12">
      <c r="A37" s="3">
        <v>36</v>
      </c>
      <c r="B37" s="4" t="s">
        <v>200</v>
      </c>
      <c r="C37" s="3" t="s">
        <v>201</v>
      </c>
      <c r="D37" s="3" t="s">
        <v>206</v>
      </c>
      <c r="E37" s="3" t="s">
        <v>207</v>
      </c>
      <c r="F37" s="3" t="s">
        <v>16</v>
      </c>
      <c r="G37" s="3" t="s">
        <v>198</v>
      </c>
      <c r="H37" s="3" t="s">
        <v>26</v>
      </c>
      <c r="I37" s="3" t="s">
        <v>27</v>
      </c>
      <c r="J37" s="4" t="s">
        <v>208</v>
      </c>
      <c r="K37" s="4" t="s">
        <v>209</v>
      </c>
      <c r="L37" s="3" t="s">
        <v>21</v>
      </c>
    </row>
    <row r="38" ht="33.75" spans="1:12">
      <c r="A38" s="3">
        <v>37</v>
      </c>
      <c r="B38" s="4" t="s">
        <v>200</v>
      </c>
      <c r="C38" s="3" t="s">
        <v>201</v>
      </c>
      <c r="D38" s="3" t="s">
        <v>210</v>
      </c>
      <c r="E38" s="3" t="s">
        <v>211</v>
      </c>
      <c r="F38" s="3" t="s">
        <v>16</v>
      </c>
      <c r="G38" s="3" t="s">
        <v>212</v>
      </c>
      <c r="H38" s="3" t="s">
        <v>26</v>
      </c>
      <c r="I38" s="3" t="s">
        <v>27</v>
      </c>
      <c r="J38" s="4" t="s">
        <v>138</v>
      </c>
      <c r="K38" s="4" t="s">
        <v>213</v>
      </c>
      <c r="L38" s="3" t="s">
        <v>21</v>
      </c>
    </row>
    <row r="39" ht="45" spans="1:12">
      <c r="A39" s="3">
        <v>38</v>
      </c>
      <c r="B39" s="4" t="s">
        <v>214</v>
      </c>
      <c r="C39" s="3" t="s">
        <v>215</v>
      </c>
      <c r="D39" s="3" t="s">
        <v>216</v>
      </c>
      <c r="E39" s="3" t="s">
        <v>217</v>
      </c>
      <c r="F39" s="3" t="s">
        <v>24</v>
      </c>
      <c r="G39" s="3" t="s">
        <v>119</v>
      </c>
      <c r="H39" s="3" t="s">
        <v>218</v>
      </c>
      <c r="I39" s="3" t="s">
        <v>59</v>
      </c>
      <c r="J39" s="4" t="s">
        <v>219</v>
      </c>
      <c r="K39" s="4" t="s">
        <v>220</v>
      </c>
      <c r="L39" s="3" t="s">
        <v>21</v>
      </c>
    </row>
    <row r="40" ht="33.75" spans="1:12">
      <c r="A40" s="3">
        <v>39</v>
      </c>
      <c r="B40" s="4" t="s">
        <v>214</v>
      </c>
      <c r="C40" s="3" t="s">
        <v>215</v>
      </c>
      <c r="D40" s="3" t="s">
        <v>221</v>
      </c>
      <c r="E40" s="3" t="s">
        <v>222</v>
      </c>
      <c r="F40" s="3" t="s">
        <v>16</v>
      </c>
      <c r="G40" s="3" t="s">
        <v>223</v>
      </c>
      <c r="H40" s="3" t="s">
        <v>26</v>
      </c>
      <c r="I40" s="3" t="s">
        <v>27</v>
      </c>
      <c r="J40" s="4" t="s">
        <v>224</v>
      </c>
      <c r="K40" s="4" t="s">
        <v>225</v>
      </c>
      <c r="L40" s="3" t="s">
        <v>21</v>
      </c>
    </row>
    <row r="41" ht="22.5" spans="1:12">
      <c r="A41" s="3">
        <v>40</v>
      </c>
      <c r="B41" s="4" t="s">
        <v>226</v>
      </c>
      <c r="C41" s="3" t="s">
        <v>227</v>
      </c>
      <c r="D41" s="3" t="s">
        <v>228</v>
      </c>
      <c r="E41" s="3" t="s">
        <v>229</v>
      </c>
      <c r="F41" s="3" t="s">
        <v>24</v>
      </c>
      <c r="G41" s="3" t="s">
        <v>230</v>
      </c>
      <c r="H41" s="3" t="s">
        <v>26</v>
      </c>
      <c r="I41" s="3" t="s">
        <v>59</v>
      </c>
      <c r="J41" s="4" t="s">
        <v>60</v>
      </c>
      <c r="K41" s="4" t="s">
        <v>231</v>
      </c>
      <c r="L41" s="3" t="s">
        <v>21</v>
      </c>
    </row>
    <row r="42" ht="22.5" spans="1:12">
      <c r="A42" s="3">
        <v>41</v>
      </c>
      <c r="B42" s="4" t="s">
        <v>185</v>
      </c>
      <c r="C42" s="3" t="s">
        <v>186</v>
      </c>
      <c r="D42" s="3" t="s">
        <v>232</v>
      </c>
      <c r="E42" s="3"/>
      <c r="F42" s="3" t="s">
        <v>16</v>
      </c>
      <c r="G42" s="3" t="s">
        <v>233</v>
      </c>
      <c r="H42" s="3" t="s">
        <v>26</v>
      </c>
      <c r="I42" s="3" t="s">
        <v>27</v>
      </c>
      <c r="J42" s="4" t="s">
        <v>53</v>
      </c>
      <c r="K42" s="4" t="s">
        <v>234</v>
      </c>
      <c r="L42" s="3" t="s">
        <v>235</v>
      </c>
    </row>
    <row r="43" ht="33.75" spans="1:12">
      <c r="A43" s="3">
        <v>42</v>
      </c>
      <c r="B43" s="4" t="s">
        <v>190</v>
      </c>
      <c r="C43" s="3" t="s">
        <v>236</v>
      </c>
      <c r="D43" s="3" t="s">
        <v>237</v>
      </c>
      <c r="E43" s="3"/>
      <c r="F43" s="3" t="s">
        <v>24</v>
      </c>
      <c r="G43" s="3">
        <v>1991.03</v>
      </c>
      <c r="H43" s="3" t="s">
        <v>218</v>
      </c>
      <c r="I43" s="3" t="s">
        <v>59</v>
      </c>
      <c r="J43" s="4" t="s">
        <v>238</v>
      </c>
      <c r="K43" s="4" t="s">
        <v>239</v>
      </c>
      <c r="L43" s="3" t="s">
        <v>235</v>
      </c>
    </row>
    <row r="44" ht="33.75" spans="1:12">
      <c r="A44" s="3">
        <v>43</v>
      </c>
      <c r="B44" s="4" t="s">
        <v>190</v>
      </c>
      <c r="C44" s="3" t="s">
        <v>191</v>
      </c>
      <c r="D44" s="3" t="s">
        <v>240</v>
      </c>
      <c r="E44" s="3"/>
      <c r="F44" s="3" t="s">
        <v>24</v>
      </c>
      <c r="G44" s="3">
        <v>1984.04</v>
      </c>
      <c r="H44" s="3" t="s">
        <v>26</v>
      </c>
      <c r="I44" s="3" t="s">
        <v>59</v>
      </c>
      <c r="J44" s="4" t="s">
        <v>53</v>
      </c>
      <c r="K44" s="4" t="s">
        <v>241</v>
      </c>
      <c r="L44" s="3" t="s">
        <v>235</v>
      </c>
    </row>
    <row r="45" ht="78.75" spans="1:12">
      <c r="A45" s="3">
        <v>44</v>
      </c>
      <c r="B45" s="4" t="s">
        <v>146</v>
      </c>
      <c r="C45" s="3" t="s">
        <v>147</v>
      </c>
      <c r="D45" s="3" t="s">
        <v>242</v>
      </c>
      <c r="E45" s="3"/>
      <c r="F45" s="3" t="s">
        <v>16</v>
      </c>
      <c r="G45" s="3" t="s">
        <v>243</v>
      </c>
      <c r="H45" s="3" t="s">
        <v>26</v>
      </c>
      <c r="I45" s="3" t="s">
        <v>27</v>
      </c>
      <c r="J45" s="4" t="s">
        <v>244</v>
      </c>
      <c r="K45" s="4" t="s">
        <v>245</v>
      </c>
      <c r="L45" s="3" t="s">
        <v>246</v>
      </c>
    </row>
    <row r="46" ht="78.75" spans="1:12">
      <c r="A46" s="3">
        <v>45</v>
      </c>
      <c r="B46" s="4" t="s">
        <v>146</v>
      </c>
      <c r="C46" s="3" t="s">
        <v>147</v>
      </c>
      <c r="D46" s="3" t="s">
        <v>247</v>
      </c>
      <c r="E46" s="3"/>
      <c r="F46" s="3" t="s">
        <v>16</v>
      </c>
      <c r="G46" s="3" t="s">
        <v>248</v>
      </c>
      <c r="H46" s="3" t="s">
        <v>26</v>
      </c>
      <c r="I46" s="3" t="s">
        <v>27</v>
      </c>
      <c r="J46" s="4" t="s">
        <v>138</v>
      </c>
      <c r="K46" s="4" t="s">
        <v>249</v>
      </c>
      <c r="L46" s="3" t="s">
        <v>246</v>
      </c>
    </row>
    <row r="47" ht="33.75" spans="1:12">
      <c r="A47" s="3">
        <v>46</v>
      </c>
      <c r="B47" s="4" t="s">
        <v>200</v>
      </c>
      <c r="C47" s="3" t="s">
        <v>201</v>
      </c>
      <c r="D47" s="3" t="s">
        <v>250</v>
      </c>
      <c r="E47" s="3"/>
      <c r="F47" s="3" t="s">
        <v>24</v>
      </c>
      <c r="G47" s="3" t="s">
        <v>251</v>
      </c>
      <c r="H47" s="3" t="s">
        <v>26</v>
      </c>
      <c r="I47" s="3" t="s">
        <v>27</v>
      </c>
      <c r="J47" s="4" t="s">
        <v>252</v>
      </c>
      <c r="K47" s="4" t="s">
        <v>253</v>
      </c>
      <c r="L47" s="3" t="s">
        <v>246</v>
      </c>
    </row>
    <row r="48" ht="33.75" spans="1:12">
      <c r="A48" s="3">
        <v>47</v>
      </c>
      <c r="B48" s="4" t="s">
        <v>200</v>
      </c>
      <c r="C48" s="3" t="s">
        <v>201</v>
      </c>
      <c r="D48" s="3" t="s">
        <v>254</v>
      </c>
      <c r="E48" s="3"/>
      <c r="F48" s="3" t="s">
        <v>16</v>
      </c>
      <c r="G48" s="3" t="s">
        <v>255</v>
      </c>
      <c r="H48" s="3" t="s">
        <v>26</v>
      </c>
      <c r="I48" s="3" t="s">
        <v>27</v>
      </c>
      <c r="J48" s="4" t="s">
        <v>256</v>
      </c>
      <c r="K48" s="4" t="s">
        <v>257</v>
      </c>
      <c r="L48" s="3" t="s">
        <v>246</v>
      </c>
    </row>
    <row r="49" ht="33.75" spans="1:12">
      <c r="A49" s="3">
        <v>48</v>
      </c>
      <c r="B49" s="4" t="s">
        <v>258</v>
      </c>
      <c r="C49" s="3" t="s">
        <v>259</v>
      </c>
      <c r="D49" s="3" t="s">
        <v>260</v>
      </c>
      <c r="E49" s="3"/>
      <c r="F49" s="3" t="s">
        <v>24</v>
      </c>
      <c r="G49" s="3" t="s">
        <v>261</v>
      </c>
      <c r="H49" s="3" t="s">
        <v>262</v>
      </c>
      <c r="I49" s="3" t="s">
        <v>27</v>
      </c>
      <c r="J49" s="4" t="s">
        <v>263</v>
      </c>
      <c r="K49" s="4" t="s">
        <v>264</v>
      </c>
      <c r="L49" s="3" t="s">
        <v>246</v>
      </c>
    </row>
    <row r="50" ht="33.75" spans="1:12">
      <c r="A50" s="3">
        <v>49</v>
      </c>
      <c r="B50" s="4" t="s">
        <v>190</v>
      </c>
      <c r="C50" s="3" t="s">
        <v>191</v>
      </c>
      <c r="D50" s="3" t="s">
        <v>265</v>
      </c>
      <c r="E50" s="3"/>
      <c r="F50" s="3" t="s">
        <v>24</v>
      </c>
      <c r="G50" s="3" t="s">
        <v>266</v>
      </c>
      <c r="H50" s="3" t="s">
        <v>26</v>
      </c>
      <c r="I50" s="3" t="s">
        <v>59</v>
      </c>
      <c r="J50" s="4" t="s">
        <v>267</v>
      </c>
      <c r="K50" s="4" t="s">
        <v>268</v>
      </c>
      <c r="L50" s="3" t="s">
        <v>246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2017-10-23T10:09:00Z</dcterms:created>
  <dcterms:modified xsi:type="dcterms:W3CDTF">2017-10-23T10:10:31Z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